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<sst xmlns="http://schemas.openxmlformats.org/spreadsheetml/2006/main" count="385" uniqueCount="252">
  <si>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</si>
  <si>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</si>
  <si>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</si>
  <si>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</si>
  <si>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</si>
  <si>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</si>
  <si>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</si>
  <si>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</si>
  <si>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</si>
  <si>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</si>
  <si>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</si>
  <si>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</si>
  <si>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</si>
  <si>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</si>
  <si>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</si>
  <si>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</si>
  <si>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</si>
  <si>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</si>
  <si>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</si>
  <si>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</si>
  <si>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</si>
  <si>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</si>
  <si>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</si>
  <si>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</si>
  <si>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</si>
  <si>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</si>
  <si>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</si>
  <si>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</si>
  <si>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</si>
  <si>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</si>
  <si>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</si>
  <si>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</si>
  <si>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</si>
  <si>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</si>
  <si>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</si>
  <si>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</si>
  <si>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</si>
  <si>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</si>
  <si>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</si>
  <si>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</si>
  <si>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</si>
  <si>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</si>
  <si>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</si>
  <si>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</si>
  <si>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</si>
  <si>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</si>
  <si>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</si>
  <si>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</si>
  <si>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</si>
  <si>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</si>
  <si>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</si>
  <si>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</si>
  <si>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</si>
  <si>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</si>
  <si>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</si>
  <si>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</si>
  <si>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</si>
  <si>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</si>
  <si>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</si>
  <si>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</si>
  <si>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</si>
  <si>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</si>
  <si>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</si>
  <si>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</si>
  <si>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</si>
  <si>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</si>
  <si>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</si>
  <si>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</si>
  <si>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</si>
  <si>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</si>
  <si>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</si>
  <si>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</si>
  <si>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</si>
  <si>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</si>
  <si>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</si>
  <si>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</si>
  <si>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</si>
  <si>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</si>
  <si>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</si>
  <si>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</si>
  <si>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</si>
  <si>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</si>
  <si>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</si>
  <si>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</si>
  <si>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</si>
  <si>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</si>
  <si>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</si>
  <si>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</si>
  <si>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</si>
  <si>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</si>
  <si>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</si>
  <si>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</si>
  <si>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</si>
  <si>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</si>
  <si>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</si>
  <si>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</si>
  <si>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</si>
  <si>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</si>
  <si>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</si>
  <si>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</si>
  <si>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</si>
  <si>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</si>
  <si>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</si>
  <si>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</si>
  <si>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</si>
  <si>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</si>
  <si>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</si>
  <si>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</si>
  <si>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</si>
  <si>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</si>
  <si>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</si>
  <si>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</si>
  <si>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</si>
  <si>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</si>
  <si>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</si>
  <si>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</si>
  <si>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</si>
  <si>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</si>
  <si>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</si>
  <si>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</si>
  <si>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</si>
  <si>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</si>
  <si>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</si>
  <si>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</si>
  <si>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</si>
  <si>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</si>
  <si>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</si>
  <si>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</si>
  <si>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</si>
  <si>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</si>
  <si>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</si>
  <si>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</si>
  <si>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</si>
  <si>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</si>
  <si>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</si>
  <si>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</si>
  <si>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</si>
  <si>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</si>
  <si>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</si>
  <si>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</si>
  <si>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</si>
  <si>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</si>
  <si>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</si>
  <si>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</si>
  <si>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</si>
  <si>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</si>
  <si>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</si>
  <si>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</si>
  <si>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</si>
  <si>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</si>
  <si>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</si>
  <si>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</si>
  <si>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</si>
  <si>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</si>
  <si>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</si>
  <si>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</si>
  <si>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</si>
  <si>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</si>
  <si>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</si>
  <si>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</si>
  <si>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</si>
  <si>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</si>
  <si>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</si>
  <si>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</si>
  <si>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</si>
  <si>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</si>
  <si>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</si>
  <si>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</si>
  <si>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</si>
  <si>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</si>
  <si>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</si>
  <si>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</si>
  <si>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</si>
  <si>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</si>
  <si>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</si>
  <si>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</si>
  <si>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</si>
  <si>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</si>
  <si>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</si>
  <si>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</si>
  <si>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</si>
  <si>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</si>
  <si>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</si>
  <si>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</si>
  <si>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</si>
  <si>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</si>
  <si>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</si>
  <si>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</si>
  <si>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</si>
  <si>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</si>
  <si>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</si>
  <si>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</si>
  <si>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</si>
  <si>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</si>
  <si>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</si>
  <si>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</si>
  <si>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</si>
  <si>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</si>
  <si>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</si>
  <si>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</si>
  <si>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</si>
  <si>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</si>
  <si>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</si>
  <si>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</si>
  <si>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</si>
  <si>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</si>
  <si>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</si>
  <si>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</si>
  <si>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</si>
  <si>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</si>
  <si>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</si>
  <si>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</si>
  <si>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</si>
  <si>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</si>
  <si>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</si>
  <si>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</si>
  <si>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</si>
  <si>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</si>
  <si>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</si>
  <si>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</si>
  <si>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</si>
  <si>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</si>
  <si>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</si>
  <si>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</si>
  <si>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</si>
  <si>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</si>
  <si>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</si>
  <si>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</si>
  <si>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</si>
  <si>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</si>
  <si>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</si>
  <si>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</si>
  <si>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</si>
  <si>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</si>
  <si>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</si>
  <si>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</si>
  <si>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</si>
  <si>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</si>
  <si>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</si>
  <si>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</si>
  <si>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</si>
  <si>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</si>
  <si>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</si>
  <si>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</si>
  <si>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</si>
  <si>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</si>
  <si>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</si>
  <si>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</si>
  <si>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(Theo TCBC số 24/2021/PLX-TCBC ngày 11/10/2021 của TĐ Xăng dầu VN Petrolimex
và QĐ số 648/QĐ-BCT ngày 20/3/2019 của Bộ Công thương)</t>
  </si>
  <si>
    <t>&amp; Quyết định số 2932/QĐ-SXD ngày 14/10/2021 của Sở Xây dựng tỉnh Bình Phước</t>
  </si>
  <si>
    <t>Xăng RON 95-II</t>
  </si>
  <si>
    <t>Dầu Diezel 005S-II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</si>
</sst>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48">
      <selection activeCell="E152" sqref="E152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138851.97368421053</v>
      </c>
      <c r="H9" s="50">
        <f aca="true" t="shared" si="0" ref="H9:I18">H$13*$F9/$F$13</f>
        <v>127861.18421052632</v>
      </c>
      <c r="I9" s="51">
        <f t="shared" si="0"/>
        <v>122242.76315789473</v>
      </c>
      <c r="N9" s="52">
        <f>ROUND(IF($N$8=1,$G9,IF($N$8=2,$H9,IF($N$8=3,$I9,IF($N$8=4,$J9,IF($N$8=5,$K9,IF($N$8=6,$L9)))))),1)</f>
        <v>138852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163845.32894736843</v>
      </c>
      <c r="H10" s="50">
        <f t="shared" si="0"/>
        <v>150876.19736842104</v>
      </c>
      <c r="I10" s="51">
        <f t="shared" si="0"/>
        <v>144246.4605263158</v>
      </c>
      <c r="N10" s="52">
        <f aca="true" t="shared" si="1" ref="N10:N48">ROUND(IF($N$8=1,$G10,IF($N$8=2,$H10,IF($N$8=3,$I10,IF($N$8=4,$J10,IF($N$8=5,$K10,IF($N$8=6,$L10)))))),1)</f>
        <v>163845.3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178424.7861842105</v>
      </c>
      <c r="H11" s="50">
        <f t="shared" si="0"/>
        <v>164301.62171052632</v>
      </c>
      <c r="I11" s="51">
        <f t="shared" si="0"/>
        <v>157081.95065789472</v>
      </c>
      <c r="N11" s="52">
        <f t="shared" si="1"/>
        <v>178424.8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193004.2434210526</v>
      </c>
      <c r="H12" s="50">
        <f t="shared" si="0"/>
        <v>177727.04605263157</v>
      </c>
      <c r="I12" s="51">
        <f t="shared" si="0"/>
        <v>169917.44078947368</v>
      </c>
      <c r="N12" s="52">
        <f t="shared" si="1"/>
        <v>193004.2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211055</v>
      </c>
      <c r="H13" s="12">
        <v>194349</v>
      </c>
      <c r="I13" s="13">
        <v>185809</v>
      </c>
      <c r="J13" s="24"/>
      <c r="K13" s="24"/>
      <c r="L13" s="24"/>
      <c r="N13" s="52">
        <f t="shared" si="1"/>
        <v>211055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229105.75657894736</v>
      </c>
      <c r="H14" s="50">
        <f t="shared" si="0"/>
        <v>210970.9539473684</v>
      </c>
      <c r="I14" s="51">
        <f t="shared" si="0"/>
        <v>201700.5592105263</v>
      </c>
      <c r="N14" s="52">
        <f t="shared" si="1"/>
        <v>229105.8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249239.29276315786</v>
      </c>
      <c r="H15" s="50">
        <f t="shared" si="0"/>
        <v>229510.82565789472</v>
      </c>
      <c r="I15" s="51">
        <f t="shared" si="0"/>
        <v>219425.75986842104</v>
      </c>
      <c r="N15" s="52">
        <f t="shared" si="1"/>
        <v>249239.3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269372.8289473684</v>
      </c>
      <c r="H16" s="50">
        <f t="shared" si="0"/>
        <v>248050.69736842104</v>
      </c>
      <c r="I16" s="51">
        <f t="shared" si="0"/>
        <v>237150.96052631576</v>
      </c>
      <c r="N16" s="52">
        <f t="shared" si="1"/>
        <v>269372.8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319359.53947368416</v>
      </c>
      <c r="H17" s="50">
        <f t="shared" si="0"/>
        <v>294080.7236842105</v>
      </c>
      <c r="I17" s="51">
        <f t="shared" si="0"/>
        <v>281158.35526315786</v>
      </c>
      <c r="N17" s="52">
        <f t="shared" si="1"/>
        <v>319359.5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376288.84868421056</v>
      </c>
      <c r="H18" s="50">
        <f t="shared" si="0"/>
        <v>346503.80921052635</v>
      </c>
      <c r="I18" s="51">
        <f t="shared" si="0"/>
        <v>331277.8881578947</v>
      </c>
      <c r="N18" s="52">
        <f t="shared" si="1"/>
        <v>376288.8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148398.02631578947</v>
      </c>
      <c r="H19" s="50">
        <f aca="true" t="shared" si="2" ref="H19:I22">H$23*$F19/$F$23</f>
        <v>137878.2894736842</v>
      </c>
      <c r="I19" s="51">
        <f t="shared" si="2"/>
        <v>132560.52631578947</v>
      </c>
      <c r="N19" s="52">
        <f t="shared" si="1"/>
        <v>148398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175109.67105263157</v>
      </c>
      <c r="H20" s="50">
        <f t="shared" si="2"/>
        <v>162696.38157894736</v>
      </c>
      <c r="I20" s="51">
        <f t="shared" si="2"/>
        <v>156421.42105263157</v>
      </c>
      <c r="N20" s="52">
        <f t="shared" si="1"/>
        <v>175109.7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190691.46381578944</v>
      </c>
      <c r="H21" s="50">
        <f t="shared" si="2"/>
        <v>177173.6019736842</v>
      </c>
      <c r="I21" s="51">
        <f t="shared" si="2"/>
        <v>170340.27631578947</v>
      </c>
      <c r="N21" s="52">
        <f t="shared" si="1"/>
        <v>190691.5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206273.25657894736</v>
      </c>
      <c r="H22" s="50">
        <f t="shared" si="2"/>
        <v>191650.82236842104</v>
      </c>
      <c r="I22" s="51">
        <f t="shared" si="2"/>
        <v>184259.13157894736</v>
      </c>
      <c r="N22" s="52">
        <f t="shared" si="1"/>
        <v>206273.3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225565</v>
      </c>
      <c r="H23" s="12">
        <v>209575</v>
      </c>
      <c r="I23" s="12">
        <v>201492</v>
      </c>
      <c r="J23" s="24"/>
      <c r="K23" s="24"/>
      <c r="L23" s="24"/>
      <c r="N23" s="52">
        <f t="shared" si="1"/>
        <v>225565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244856.74342105264</v>
      </c>
      <c r="H24" s="50">
        <f t="shared" si="3"/>
        <v>227499.17763157893</v>
      </c>
      <c r="I24" s="51">
        <f t="shared" si="3"/>
        <v>218724.8684210526</v>
      </c>
      <c r="N24" s="52">
        <f t="shared" si="1"/>
        <v>244856.7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266374.4572368421</v>
      </c>
      <c r="H25" s="50">
        <f t="shared" si="3"/>
        <v>247491.52960526315</v>
      </c>
      <c r="I25" s="51">
        <f t="shared" si="3"/>
        <v>237946.1447368421</v>
      </c>
      <c r="N25" s="52">
        <f t="shared" si="1"/>
        <v>266374.5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287892.1710526316</v>
      </c>
      <c r="H26" s="50">
        <f t="shared" si="3"/>
        <v>267483.88157894736</v>
      </c>
      <c r="I26" s="51">
        <f t="shared" si="3"/>
        <v>257167.42105263157</v>
      </c>
      <c r="N26" s="52">
        <f t="shared" si="1"/>
        <v>287892.2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341315.4605263157</v>
      </c>
      <c r="H27" s="50">
        <f t="shared" si="3"/>
        <v>317120.06578947365</v>
      </c>
      <c r="I27" s="51">
        <f t="shared" si="3"/>
        <v>304889.2105263158</v>
      </c>
      <c r="N27" s="52">
        <f t="shared" si="1"/>
        <v>341315.5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402158.6513157895</v>
      </c>
      <c r="H28" s="50">
        <f t="shared" si="3"/>
        <v>373650.1644736842</v>
      </c>
      <c r="I28" s="51">
        <f t="shared" si="3"/>
        <v>359239.02631578944</v>
      </c>
      <c r="N28" s="52">
        <f t="shared" si="1"/>
        <v>402158.7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151709.86842105264</v>
      </c>
      <c r="H29" s="50">
        <f aca="true" t="shared" si="4" ref="H29:I32">H$33*$F29/$F$33</f>
        <v>339196.7105263158</v>
      </c>
      <c r="I29" s="51">
        <f t="shared" si="4"/>
        <v>137061.18421052632</v>
      </c>
      <c r="N29" s="52">
        <f t="shared" si="1"/>
        <v>151709.9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179017.6447368421</v>
      </c>
      <c r="H30" s="50">
        <f t="shared" si="4"/>
        <v>400252.1184210526</v>
      </c>
      <c r="I30" s="51">
        <f t="shared" si="4"/>
        <v>161732.19736842104</v>
      </c>
      <c r="N30" s="52">
        <f t="shared" si="1"/>
        <v>179017.6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194947.1809210526</v>
      </c>
      <c r="H31" s="50">
        <f t="shared" si="4"/>
        <v>435867.7730263158</v>
      </c>
      <c r="I31" s="51">
        <f t="shared" si="4"/>
        <v>176123.6217105263</v>
      </c>
      <c r="N31" s="52">
        <f t="shared" si="1"/>
        <v>194947.2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210876.71710526315</v>
      </c>
      <c r="H32" s="50">
        <f t="shared" si="4"/>
        <v>471483.4276315789</v>
      </c>
      <c r="I32" s="51">
        <f t="shared" si="4"/>
        <v>190515.04605263157</v>
      </c>
      <c r="N32" s="52">
        <f t="shared" si="1"/>
        <v>210876.7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230599</v>
      </c>
      <c r="H33" s="12">
        <v>515579</v>
      </c>
      <c r="I33" s="12">
        <v>208333</v>
      </c>
      <c r="J33" s="24"/>
      <c r="K33" s="24"/>
      <c r="L33" s="24"/>
      <c r="N33" s="52">
        <f t="shared" si="1"/>
        <v>230599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250321.28289473683</v>
      </c>
      <c r="H34" s="50">
        <f t="shared" si="5"/>
        <v>559674.572368421</v>
      </c>
      <c r="I34" s="51">
        <f t="shared" si="5"/>
        <v>226150.9539473684</v>
      </c>
      <c r="N34" s="52">
        <f t="shared" si="1"/>
        <v>250321.3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272319.21381578944</v>
      </c>
      <c r="H35" s="50">
        <f t="shared" si="5"/>
        <v>608858.0953947367</v>
      </c>
      <c r="I35" s="51">
        <f t="shared" si="5"/>
        <v>246024.82565789472</v>
      </c>
      <c r="N35" s="52">
        <f t="shared" si="1"/>
        <v>272319.2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294317.1447368421</v>
      </c>
      <c r="H36" s="50">
        <f t="shared" si="5"/>
        <v>658041.6184210526</v>
      </c>
      <c r="I36" s="51">
        <f t="shared" si="5"/>
        <v>265898.697368421</v>
      </c>
      <c r="N36" s="52">
        <f t="shared" si="1"/>
        <v>294317.1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348932.697368421</v>
      </c>
      <c r="H37" s="50">
        <f t="shared" si="5"/>
        <v>780152.4342105263</v>
      </c>
      <c r="I37" s="51">
        <f t="shared" si="5"/>
        <v>315240.7236842105</v>
      </c>
      <c r="N37" s="52">
        <f t="shared" si="1"/>
        <v>348932.7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411133.74342105264</v>
      </c>
      <c r="H38" s="50">
        <f t="shared" si="5"/>
        <v>919223.0855263158</v>
      </c>
      <c r="I38" s="51">
        <f t="shared" si="5"/>
        <v>371435.8092105263</v>
      </c>
      <c r="N38" s="52">
        <f t="shared" si="1"/>
        <v>411133.7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160021.05263157893</v>
      </c>
      <c r="H39" s="50">
        <f aca="true" t="shared" si="6" ref="H39:I42">H$43*$F39/$F$43</f>
        <v>150186.18421052632</v>
      </c>
      <c r="I39" s="51">
        <f t="shared" si="6"/>
        <v>145115.13157894736</v>
      </c>
      <c r="N39" s="52">
        <f t="shared" si="1"/>
        <v>160021.1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188824.84210526317</v>
      </c>
      <c r="H40" s="50">
        <f t="shared" si="6"/>
        <v>177219.69736842104</v>
      </c>
      <c r="I40" s="51">
        <f t="shared" si="6"/>
        <v>171235.8552631579</v>
      </c>
      <c r="N40" s="52">
        <f t="shared" si="1"/>
        <v>188824.8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205627.05263157893</v>
      </c>
      <c r="H41" s="50">
        <f t="shared" si="6"/>
        <v>192989.2467105263</v>
      </c>
      <c r="I41" s="51">
        <f t="shared" si="6"/>
        <v>186472.94407894736</v>
      </c>
      <c r="N41" s="52">
        <f t="shared" si="1"/>
        <v>205627.1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222429.26315789472</v>
      </c>
      <c r="H42" s="50">
        <f t="shared" si="6"/>
        <v>208758.79605263157</v>
      </c>
      <c r="I42" s="51">
        <f t="shared" si="6"/>
        <v>201710.03289473683</v>
      </c>
      <c r="N42" s="52">
        <f t="shared" si="1"/>
        <v>222429.3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243232</v>
      </c>
      <c r="H43" s="12">
        <v>228283</v>
      </c>
      <c r="I43" s="12">
        <v>220575</v>
      </c>
      <c r="J43" s="24"/>
      <c r="K43" s="24"/>
      <c r="L43" s="24"/>
      <c r="N43" s="52">
        <f t="shared" si="1"/>
        <v>243232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264034.7368421052</v>
      </c>
      <c r="H44" s="50">
        <f t="shared" si="7"/>
        <v>247807.2039473684</v>
      </c>
      <c r="I44" s="51">
        <f t="shared" si="7"/>
        <v>239439.96710526315</v>
      </c>
      <c r="N44" s="52">
        <f t="shared" si="1"/>
        <v>264034.7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287237.7894736842</v>
      </c>
      <c r="H45" s="50">
        <f t="shared" si="7"/>
        <v>269584.2006578947</v>
      </c>
      <c r="I45" s="51">
        <f t="shared" si="7"/>
        <v>260481.66118421053</v>
      </c>
      <c r="N45" s="52">
        <f t="shared" si="1"/>
        <v>287237.8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310440.84210526315</v>
      </c>
      <c r="H46" s="50">
        <f t="shared" si="7"/>
        <v>291361.197368421</v>
      </c>
      <c r="I46" s="51">
        <f t="shared" si="7"/>
        <v>281523.35526315786</v>
      </c>
      <c r="N46" s="52">
        <f t="shared" si="1"/>
        <v>310440.8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368048.4210526316</v>
      </c>
      <c r="H47" s="50">
        <f t="shared" si="7"/>
        <v>345428.22368421045</v>
      </c>
      <c r="I47" s="51">
        <f t="shared" si="7"/>
        <v>333764.80263157893</v>
      </c>
      <c r="N47" s="52">
        <f t="shared" si="1"/>
        <v>368048.4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433657.05263157893</v>
      </c>
      <c r="H48" s="50">
        <f t="shared" si="7"/>
        <v>407004.5592105263</v>
      </c>
      <c r="I48" s="51">
        <f t="shared" si="7"/>
        <v>393262.00657894736</v>
      </c>
      <c r="N48" s="52">
        <f t="shared" si="1"/>
        <v>433657.1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206128.81355932204</v>
      </c>
      <c r="H49" s="50">
        <f>H$50*$F49/$F$50</f>
        <v>193460.16949152545</v>
      </c>
      <c r="I49" s="51">
        <f>I$50*$F49/$F$50</f>
        <v>186927.96610169494</v>
      </c>
      <c r="N49" s="52">
        <f aca="true" t="shared" si="8" ref="N49:N95">ROUND(IF($N$8=1,$G49,IF($N$8=2,$H49,IF($N$8=3,$I49,IF($N$8=4,$J49,IF($N$8=5,$K49,IF($N$8=6,$L49)))))),1)</f>
        <v>206128.8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243232</v>
      </c>
      <c r="H50" s="12">
        <v>228283</v>
      </c>
      <c r="I50" s="12">
        <v>220575</v>
      </c>
      <c r="N50" s="52">
        <f t="shared" si="8"/>
        <v>243232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288580.33898305084</v>
      </c>
      <c r="H51" s="50">
        <f t="shared" si="9"/>
        <v>270844.23728813557</v>
      </c>
      <c r="I51" s="51">
        <f t="shared" si="9"/>
        <v>261699.1525423729</v>
      </c>
      <c r="N51" s="52">
        <f t="shared" si="8"/>
        <v>288580.3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340112.5423728814</v>
      </c>
      <c r="H52" s="50">
        <f t="shared" si="9"/>
        <v>319209.27966101695</v>
      </c>
      <c r="I52" s="51">
        <f t="shared" si="9"/>
        <v>308431.14406779665</v>
      </c>
      <c r="N52" s="52">
        <f t="shared" si="8"/>
        <v>340112.5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536432.6923076923</v>
      </c>
      <c r="H93" s="69">
        <f>H$94*$F93/$F$94</f>
        <v>498510.5769230769</v>
      </c>
      <c r="I93" s="68">
        <f>I$94*$F93/$F$94</f>
        <v>474028.8461538461</v>
      </c>
      <c r="N93" s="52">
        <f t="shared" si="8"/>
        <v>536432.7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557890</v>
      </c>
      <c r="H94" s="12">
        <v>518451</v>
      </c>
      <c r="I94" s="13">
        <v>492990</v>
      </c>
      <c r="J94" s="22"/>
      <c r="K94" s="22"/>
      <c r="L94" s="22"/>
      <c r="N94" s="52">
        <f t="shared" si="8"/>
        <v>557890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579347.3076923077</v>
      </c>
      <c r="H95" s="69">
        <f>H$94*$F95/$F$94</f>
        <v>538391.4230769231</v>
      </c>
      <c r="I95" s="68">
        <f>I$94*$F95/$F$94</f>
        <v>511951.1538461539</v>
      </c>
      <c r="N95" s="52">
        <f t="shared" si="8"/>
        <v>579347.3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379488.7804878049</v>
      </c>
      <c r="H104" s="69">
        <f>H$105*$F104/$F$105</f>
        <v>352661.46341463417</v>
      </c>
      <c r="I104" s="68">
        <f>I$105*$F104/$F$105</f>
        <v>335342.43902439025</v>
      </c>
      <c r="N104" s="52">
        <f t="shared" si="20"/>
        <v>379488.8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388976</v>
      </c>
      <c r="H105" s="12">
        <v>361478</v>
      </c>
      <c r="I105" s="13">
        <v>343726</v>
      </c>
      <c r="J105" s="22"/>
      <c r="K105" s="22"/>
      <c r="L105" s="22"/>
      <c r="N105" s="52">
        <f t="shared" si="20"/>
        <v>388976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398463.21951219515</v>
      </c>
      <c r="H106" s="69">
        <f>H$105*$F106/$F$105</f>
        <v>370294.5365853659</v>
      </c>
      <c r="I106" s="68">
        <f>I$105*$F106/$F$105</f>
        <v>352109.56097560975</v>
      </c>
      <c r="N106" s="52">
        <f t="shared" si="20"/>
        <v>398463.2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379488.7804878049</v>
      </c>
      <c r="H107" s="69">
        <f>H$108*$F107/$F$108</f>
        <v>352661.46341463417</v>
      </c>
      <c r="I107" s="68">
        <f>I$108*$F107/$F$108</f>
        <v>335342.43902439025</v>
      </c>
      <c r="N107" s="52">
        <f t="shared" si="20"/>
        <v>379488.8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388976</v>
      </c>
      <c r="H108" s="12">
        <v>361478</v>
      </c>
      <c r="I108" s="13">
        <v>343726</v>
      </c>
      <c r="J108" s="22"/>
      <c r="K108" s="22"/>
      <c r="L108" s="22"/>
      <c r="N108" s="52">
        <f t="shared" si="20"/>
        <v>388976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398463.21951219515</v>
      </c>
      <c r="H109" s="69">
        <f>H$108*$F109/$F$108</f>
        <v>370294.5365853659</v>
      </c>
      <c r="I109" s="68">
        <f>I$108*$F109/$F$108</f>
        <v>352109.56097560975</v>
      </c>
      <c r="N109" s="52">
        <f t="shared" si="20"/>
        <v>398463.2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282300.88495575223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282300.9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319000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319000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366991.1504424779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366991.2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414982.3008849558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414982.3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282300.88495575223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282300.9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319000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319000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366991.1504424779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366991.2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414982.3008849558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414982.3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318808.7378640777</v>
      </c>
      <c r="H118" s="90">
        <f>H$119*$F118/$F$119</f>
        <v>296270.87378640776</v>
      </c>
      <c r="I118" s="89">
        <f>I$119*$F118/$F$119</f>
        <v>281721.35922330094</v>
      </c>
      <c r="N118" s="52">
        <f t="shared" si="20"/>
        <v>318808.7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328373</v>
      </c>
      <c r="H119" s="12">
        <v>305159</v>
      </c>
      <c r="I119" s="13">
        <v>290173</v>
      </c>
      <c r="J119" s="22"/>
      <c r="K119" s="22"/>
      <c r="L119" s="22"/>
      <c r="N119" s="52">
        <f t="shared" si="20"/>
        <v>328373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337937.2621359223</v>
      </c>
      <c r="H120" s="90">
        <f>H$119*$F120/$F$119</f>
        <v>314047.12621359224</v>
      </c>
      <c r="I120" s="89">
        <f>I$119*$F120/$F$119</f>
        <v>298624.640776699</v>
      </c>
      <c r="N120" s="52">
        <f t="shared" si="20"/>
        <v>337937.3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248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21200</v>
      </c>
      <c r="G141" s="55">
        <v>1.02</v>
      </c>
      <c r="H141" s="57">
        <f>F141*G141</f>
        <v>21624</v>
      </c>
      <c r="K141" s="73"/>
      <c r="L141" s="73"/>
      <c r="N141" s="76">
        <f>ROUND(F141,1)</f>
        <v>21200</v>
      </c>
      <c r="O141" s="75"/>
    </row>
    <row r="142" spans="1:15" ht="20.25" customHeight="1">
      <c r="A142" s="25" t="s">
        <v>131</v>
      </c>
      <c r="C142" s="63">
        <v>2</v>
      </c>
      <c r="D142" s="26" t="s">
        <v>251</v>
      </c>
      <c r="E142" s="26" t="s">
        <v>53</v>
      </c>
      <c r="F142" s="36">
        <v>16264</v>
      </c>
      <c r="G142" s="55">
        <v>1.03</v>
      </c>
      <c r="H142" s="57">
        <f>F142*G142</f>
        <v>16751.920000000002</v>
      </c>
      <c r="K142" s="73"/>
      <c r="L142" s="73"/>
      <c r="N142" s="76">
        <f>ROUND(F142,1)</f>
        <v>16264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248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250</v>
      </c>
      <c r="E151" s="26" t="s">
        <v>53</v>
      </c>
      <c r="F151" s="36">
        <v>21200</v>
      </c>
      <c r="G151" s="55">
        <v>1.02</v>
      </c>
      <c r="H151" s="57">
        <f>F151*G151</f>
        <v>21624</v>
      </c>
      <c r="K151" s="73"/>
      <c r="L151" s="73"/>
      <c r="N151" s="76">
        <f>ROUND(F151,1)</f>
        <v>21200</v>
      </c>
      <c r="O151" s="75"/>
    </row>
    <row r="152" spans="1:15" ht="20.25" customHeight="1">
      <c r="A152" s="25" t="s">
        <v>205</v>
      </c>
      <c r="C152" s="63">
        <v>2</v>
      </c>
      <c r="D152" s="26" t="s">
        <v>251</v>
      </c>
      <c r="E152" s="26" t="s">
        <v>53</v>
      </c>
      <c r="F152" s="36">
        <v>16264</v>
      </c>
      <c r="G152" s="55">
        <v>1.03</v>
      </c>
      <c r="H152" s="57">
        <f>F152*G152</f>
        <v>16751.920000000002</v>
      </c>
      <c r="K152" s="73"/>
      <c r="L152" s="73"/>
      <c r="N152" s="76">
        <f>ROUND(F152,1)</f>
        <v>16264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2021-11-01T04:42:41Z</dcterms:modified>
  <cp:category/>
  <cp:version/>
  <cp:contentType/>
  <cp:contentStatus/>
</cp:coreProperties>
</file>